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Area" localSheetId="0">Sheet1!$A$1:$H$31</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<sst xmlns="http://schemas.openxmlformats.org/spreadsheetml/2006/main" count="101" uniqueCount="82">
  <si>
    <t>上武高速鹅湖信江大桥桥墩桩基加固工程劳务分包控制价工程量清单</t>
  </si>
  <si>
    <t>分项
编号</t>
  </si>
  <si>
    <t>工程名称</t>
  </si>
  <si>
    <t>单位</t>
  </si>
  <si>
    <t>暂定工程量</t>
  </si>
  <si>
    <t xml:space="preserve">单价（元） </t>
  </si>
  <si>
    <t>合价（元）</t>
  </si>
  <si>
    <t>工作内容</t>
  </si>
  <si>
    <t>计量规则</t>
  </si>
  <si>
    <t>102</t>
  </si>
  <si>
    <t>工程管理</t>
  </si>
  <si>
    <t>主要工作内容：桩基、系梁松动混凝土凿除、系梁环氧砂浆抹面补强、桩基外包混凝土浇筑，基坑开挖抽水、围堰草袋堆砌、钢筋除锈，钻孔植筋，钢筋绑扎、便道施工、临时标志牌制作安装等，除钢筋混凝土等主要材料由甲方提供使用外，其他小型机具、小型材料（包含环氧砂浆材料及除锈剂）、机械设备均有乙方提供使用。</t>
  </si>
  <si>
    <t>102-3</t>
  </si>
  <si>
    <t>安全生产费</t>
  </si>
  <si>
    <t>总额</t>
  </si>
  <si>
    <t>1.000</t>
  </si>
  <si>
    <t>清单第400章
桥梁、涵洞</t>
  </si>
  <si>
    <t>404</t>
  </si>
  <si>
    <t>基坑开挖及回填</t>
  </si>
  <si>
    <t>404-2</t>
  </si>
  <si>
    <t>人工挖土方</t>
  </si>
  <si>
    <t>m3</t>
  </si>
  <si>
    <t>78.100</t>
  </si>
  <si>
    <t>依据图纸所示位置及断面尺寸，并经现场实际验收合格按双方核定的设计（含变更设计）内的数量以立方米为单位计量；包含开挖土石方人工、开挖装运所需设备（含风镐、手推车（或机动翻斗车及其小型设备工具等）、发电机及施工用电设施（含变压器至各施工点的线路布设）等）、安全防护等均由乙方提供及实施，费用已含在综合单价中，不另行计量。</t>
  </si>
  <si>
    <t>404-3</t>
  </si>
  <si>
    <t>人工挖石方</t>
  </si>
  <si>
    <t>89.100</t>
  </si>
  <si>
    <t>405</t>
  </si>
  <si>
    <t>标志牌</t>
  </si>
  <si>
    <t>a</t>
  </si>
  <si>
    <t>Φ1000mm圆形面板(限速、解除限速)</t>
  </si>
  <si>
    <t>块</t>
  </si>
  <si>
    <t>16.000</t>
  </si>
  <si>
    <t>依据图纸所示位置及断面尺寸，并经现场实际验收合格按双方核定的设计（含变更设计）内的数量以块为单位计量；所有材料（含标志牌制作运至现场、小五金、夜间施工照明设备等等）、设备（含挖机、发电机及施工用电设施（含变压器至各施工点的线路布设）等）、安全防护等均由乙方提供及实施，费用已含在综合单价中，不另行计量。</t>
  </si>
  <si>
    <t>b</t>
  </si>
  <si>
    <t>△1100mm三角形面板(前方施工)</t>
  </si>
  <si>
    <t>4.000</t>
  </si>
  <si>
    <t>407</t>
  </si>
  <si>
    <t>混凝土加固桩基</t>
  </si>
  <si>
    <t>407-1</t>
  </si>
  <si>
    <t>p8抗渗C35防水混凝土</t>
  </si>
  <si>
    <t>132.800</t>
  </si>
  <si>
    <t>依据图纸所示位置及断面尺寸，并经现场实际验收合格按双方核定的设计（含变更设计）内的数量以立方米为单位计量；除砼由甲方提供外，其余所有材料（含小五金、养生用的水桶、夜间施工照明设备等等）、设备（含吊车、挖机、发电机及施工用电设施（含变压器至各施工点的线路布设）等）、安全防护等均由乙方提供及实施，费用已含在综合单价中，不另行计量。外露面必须采用新模板，费用已含在综合单价中，不另行计价。</t>
  </si>
  <si>
    <t>403</t>
  </si>
  <si>
    <t>钢筋</t>
  </si>
  <si>
    <t>HRB400钢筋</t>
  </si>
  <si>
    <t>t</t>
  </si>
  <si>
    <t>6.067</t>
  </si>
  <si>
    <t>依据图纸所示及钢筋重量，按照吨为单位计量（按设计要求制作钢筋，不分钢筋直径、类型，包含在综合单价内，不另行计价。）；计价重量：若图纸有标示的，按图纸标示为准；除钢筋由甲方提供外，其余所有材料（含扎丝、焊条、垫块等）、设备（含调直机、截断、空压机、发电机及施工用电设施（含变压器至各施工点的线路布设、夜间照明设备）等）、安全防护等均由乙方提供及实施，费用已含在综合单价中，不另行计量。施工方使用钢筋数量不得超过设计数量1.5%；超过1.5%损耗后，钢筋由乙方自行负责或由甲方提供并扣除乙方相应的款项。发电机费用已含在综合单价中，不另行计量。</t>
  </si>
  <si>
    <t>HPB300钢筋</t>
  </si>
  <si>
    <t>2.980</t>
  </si>
  <si>
    <t>c</t>
  </si>
  <si>
    <t>钢筋钻孔（植筋）</t>
  </si>
  <si>
    <t>个</t>
  </si>
  <si>
    <t>3675.000</t>
  </si>
  <si>
    <t>依据图纸所示位置，并经现场实际验收合格按双方核定的设计（含变更设计）内的数量以根为单位计量；除钢筋由甲方提供外，所有材料（含小五金、夜间施工照明设备、植筋胶等等）、设备（含吊车、挖机、钻孔设备，发电机及施工用电设施（含变压器至各施工点的线路布设）等）、安全防护等均由乙方提供及实施，费用已含在综合单价中，不另行计量。</t>
  </si>
  <si>
    <t>d</t>
  </si>
  <si>
    <t>钢筋除锈</t>
  </si>
  <si>
    <t>m2</t>
  </si>
  <si>
    <t>255.600</t>
  </si>
  <si>
    <t>依据图纸所示位置，并经现场实际验收合格按双方核定的设计（含变更设计）内的数量以平方米为单位计量，所有材料（含小五金、夜间施工照明设备、除锈剂等等）、设备（含吊车、挖机、高压水枪，发电机及施工用电设施（含变压器至各施工点的线路布设）等）、安全防护等均由乙方提供及实施，费用已含在综合单价中，不另行计量。</t>
  </si>
  <si>
    <t>凿除松动混凝土</t>
  </si>
  <si>
    <t>混凝土表面人工凿除，凿除表层厚度
（1cm）</t>
  </si>
  <si>
    <t>依据图纸所示位置，并经现场实际验收合格按双方核定的设计（含变更设计）内的数量以平方米为单位计量，所有材料（含小五金、夜间施工照明设备等等）、设备（含吊车、挖机、混凝土凿除设备，发电机及施工用电设施（含变压器至各施工点的线路布设）等）、安全防护等均由乙方提供及实施，费用已含在综合单价中，不另行计量。</t>
  </si>
  <si>
    <t>混凝土表面人工凿除，凿除表层厚度
（3cm）</t>
  </si>
  <si>
    <t>406</t>
  </si>
  <si>
    <t>混凝土表面清洗</t>
  </si>
  <si>
    <t>654.900</t>
  </si>
  <si>
    <t>依据图纸所示位置，并经现场实际验收合格按双方核定的设计（含变更设计）内的数量以平方米为单位计量，所有材料（含小五金、夜间施工照明设备等等）、设备（含吊车、挖机、高压水枪，发电机及施工用电设施（含变压器至各施工点的线路布设）等）、安全防护等均由乙方提供及实施，费用已含在综合单价中，不另行计量。</t>
  </si>
  <si>
    <t>改性环氧砂浆</t>
  </si>
  <si>
    <t>改性环氧砂浆桥梁表层缺陷修补
（厚度20mm）</t>
  </si>
  <si>
    <t>依据图纸所示位置，并经现场实际验收合格按双方核定的设计（含变更设计）内的数量以平方米为单位计量，所有材料（含小五金、夜间施工照明设备、环氧砂浆等等）、设备（含吊车、挖机，发电机及施工用电设施（含变压器至各施工点的线路布设）等）、安全防护等均由乙方提供及实施，费用已含在综合单价中，不另行计量。</t>
  </si>
  <si>
    <t>408</t>
  </si>
  <si>
    <t>编制麻袋</t>
  </si>
  <si>
    <t xml:space="preserve">编制麻袋围堰高（暂定高度2m）
</t>
  </si>
  <si>
    <t>m</t>
  </si>
  <si>
    <t>242.000</t>
  </si>
  <si>
    <t>依据图纸所示位置，并经现场实际验收合格按双方核定的设计（含变更设计）内的数量以米为单位计量，所有材料（含小五金、夜间施工照明设备、编织袋、黄土等等）、设备（含吊车、挖机，发电机及施工用电设施（含变压器至各施工点的线路布设）等）、安全防护等均由乙方提供及实施，费用已含在综合单价中，不另行计量。</t>
  </si>
  <si>
    <t>增项（发电机组）</t>
  </si>
  <si>
    <t>增项（机械租赁提供1台挖机）</t>
  </si>
  <si>
    <t>月</t>
  </si>
  <si>
    <t>合价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</si>
</sst>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8"/>
      <color theme="1"/>
      <name val="宋体"/>
      <charset val="134"/>
      <scheme val="minor"/>
    </font>
    <font>
      <b/>
      <sz val="20"/>
      <color theme="1"/>
      <name val="宋体"/>
      <charset val="134"/>
      <scheme val="minor"/>
    </font>
    <font>
      <b/>
      <sz val="10"/>
      <color indexed="8"/>
      <name val="宋体"/>
      <charset val="134"/>
    </font>
    <font>
      <b/>
      <sz val="10"/>
      <color theme="1"/>
      <name val="宋体"/>
      <charset val="134"/>
      <scheme val="minor"/>
    </font>
    <font>
      <sz val="10"/>
      <color indexed="8"/>
      <name val="宋体"/>
      <charset val="134"/>
    </font>
    <font>
      <sz val="10"/>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 xfId="0" applyFont="1" applyFill="1" applyBorder="1" applyAlignment="1">
      <alignment horizontal="center" vertical="center" shrinkToFi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5" fillId="0" borderId="1" xfId="0" applyFont="1" applyFill="1" applyBorder="1" applyAlignment="1">
      <alignment horizontal="center" vertical="center" wrapText="1" shrinkToFit="1"/>
    </xf>
    <xf numFmtId="0" fontId="6" fillId="0" borderId="1"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 xfId="0" applyNumberFormat="1" applyFont="1" applyFill="1" applyBorder="1" applyAlignment="1">
      <alignment horizontal="center" vertical="center" shrinkToFit="1"/>
    </xf>
    <xf numFmtId="0" fontId="6" fillId="0" borderId="1" xfId="0" applyFont="1" applyBorder="1">
      <alignment vertical="center"/>
    </xf>
    <xf numFmtId="0" fontId="1" fillId="0" borderId="1" xfId="0" applyFont="1" applyBorder="1">
      <alignment vertical="center"/>
    </xf>
    <xf numFmtId="0" fontId="1"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tabSelected="1" view="pageBreakPreview" zoomScaleNormal="85" workbookViewId="0">
      <pane xSplit="4" ySplit="3" topLeftCell="E13" activePane="bottomRight" state="frozen"/>
      <selection/>
      <selection pane="topRight"/>
      <selection pane="bottomLeft"/>
      <selection pane="bottomRight" activeCell="H28" sqref="H28"/>
    </sheetView>
  </sheetViews>
  <sheetFormatPr defaultColWidth="9" defaultRowHeight="13.5"/>
  <cols>
    <col min="1" max="1" width="9" style="1"/>
    <col min="2" max="2" width="13" style="1" customWidth="1"/>
    <col min="3" max="3" width="6" style="1" customWidth="1"/>
    <col min="4" max="4" width="12.25" style="1" customWidth="1"/>
    <col min="5" max="6" width="12.25" style="2" customWidth="1"/>
    <col min="7" max="7" width="12.625" style="1"/>
    <col min="8" max="8" width="49.375" style="3" customWidth="1"/>
    <col min="9" max="9" width="12.625"/>
    <col min="10" max="10" width="10.6666666666667"/>
    <col min="14" max="14" width="12.8916666666667"/>
  </cols>
  <sheetData>
    <row r="1" ht="36" customHeight="1" spans="1:8">
      <c r="A1" s="4" t="s">
        <v>0</v>
      </c>
      <c r="B1" s="4"/>
      <c r="C1" s="4"/>
      <c r="D1" s="4"/>
      <c r="E1" s="4"/>
      <c r="F1" s="4"/>
      <c r="G1" s="4"/>
      <c r="H1" s="4"/>
    </row>
    <row r="2" ht="30" customHeight="1" spans="1:8">
      <c r="A2" s="5" t="s">
        <v>1</v>
      </c>
      <c r="B2" s="6" t="s">
        <v>2</v>
      </c>
      <c r="C2" s="7" t="s">
        <v>3</v>
      </c>
      <c r="D2" s="8" t="s">
        <v>4</v>
      </c>
      <c r="E2" s="9" t="s">
        <v>5</v>
      </c>
      <c r="F2" s="10" t="s">
        <v>6</v>
      </c>
      <c r="G2" s="7" t="s">
        <v>7</v>
      </c>
      <c r="H2" s="8" t="s">
        <v>8</v>
      </c>
    </row>
    <row r="3" ht="30" customHeight="1" spans="1:8">
      <c r="A3" s="5"/>
      <c r="B3" s="6"/>
      <c r="C3" s="7"/>
      <c r="D3" s="8"/>
      <c r="E3" s="11"/>
      <c r="F3" s="12"/>
      <c r="G3" s="7"/>
      <c r="H3" s="8"/>
    </row>
    <row r="4" ht="28" customHeight="1" spans="1:8">
      <c r="A4" s="13" t="s">
        <v>9</v>
      </c>
      <c r="B4" s="13" t="s">
        <v>10</v>
      </c>
      <c r="C4" s="13"/>
      <c r="D4" s="13"/>
      <c r="E4" s="14"/>
      <c r="F4" s="14"/>
      <c r="G4" s="14" t="s">
        <v>11</v>
      </c>
      <c r="H4" s="15"/>
    </row>
    <row r="5" ht="71" customHeight="1" spans="1:8">
      <c r="A5" s="13" t="s">
        <v>12</v>
      </c>
      <c r="B5" s="13" t="s">
        <v>13</v>
      </c>
      <c r="C5" s="13" t="s">
        <v>14</v>
      </c>
      <c r="D5" s="13" t="s">
        <v>15</v>
      </c>
      <c r="E5" s="14">
        <v>10000</v>
      </c>
      <c r="F5" s="14">
        <f>ROUND(E5*D5,0)</f>
        <v>10000</v>
      </c>
      <c r="G5" s="14"/>
      <c r="H5" s="15"/>
    </row>
    <row r="6" ht="45" customHeight="1" spans="1:8">
      <c r="A6" s="13"/>
      <c r="B6" s="16" t="s">
        <v>16</v>
      </c>
      <c r="C6" s="13"/>
      <c r="D6" s="13"/>
      <c r="E6" s="14"/>
      <c r="F6" s="14"/>
      <c r="G6" s="14"/>
      <c r="H6" s="15"/>
    </row>
    <row r="7" ht="28" customHeight="1" spans="1:8">
      <c r="A7" s="13" t="s">
        <v>17</v>
      </c>
      <c r="B7" s="13" t="s">
        <v>18</v>
      </c>
      <c r="C7" s="17"/>
      <c r="D7" s="17"/>
      <c r="E7" s="14"/>
      <c r="F7" s="14"/>
      <c r="G7" s="14"/>
      <c r="H7" s="15"/>
    </row>
    <row r="8" ht="71" customHeight="1" spans="1:8">
      <c r="A8" s="13" t="s">
        <v>19</v>
      </c>
      <c r="B8" s="13" t="s">
        <v>20</v>
      </c>
      <c r="C8" s="13" t="s">
        <v>21</v>
      </c>
      <c r="D8" s="13" t="s">
        <v>22</v>
      </c>
      <c r="E8" s="14">
        <v>47.96</v>
      </c>
      <c r="F8" s="14">
        <f>ROUND(E8*D8,0)</f>
        <v>3746</v>
      </c>
      <c r="G8" s="14"/>
      <c r="H8" s="18" t="s">
        <v>23</v>
      </c>
    </row>
    <row r="9" ht="71" customHeight="1" spans="1:8">
      <c r="A9" s="13" t="s">
        <v>24</v>
      </c>
      <c r="B9" s="13" t="s">
        <v>25</v>
      </c>
      <c r="C9" s="13" t="s">
        <v>21</v>
      </c>
      <c r="D9" s="13" t="s">
        <v>26</v>
      </c>
      <c r="E9" s="14">
        <v>59.95</v>
      </c>
      <c r="F9" s="14">
        <f>ROUND(E9*D9,0)</f>
        <v>5342</v>
      </c>
      <c r="G9" s="14"/>
      <c r="H9" s="19"/>
    </row>
    <row r="10" ht="28" customHeight="1" spans="1:8">
      <c r="A10" s="13" t="s">
        <v>27</v>
      </c>
      <c r="B10" s="13" t="s">
        <v>28</v>
      </c>
      <c r="C10" s="13"/>
      <c r="D10" s="13"/>
      <c r="E10" s="14"/>
      <c r="F10" s="14"/>
      <c r="G10" s="14"/>
      <c r="H10" s="15"/>
    </row>
    <row r="11" ht="71" customHeight="1" spans="1:8">
      <c r="A11" s="13" t="s">
        <v>29</v>
      </c>
      <c r="B11" s="20" t="s">
        <v>30</v>
      </c>
      <c r="C11" s="13" t="s">
        <v>31</v>
      </c>
      <c r="D11" s="13" t="s">
        <v>32</v>
      </c>
      <c r="E11" s="14">
        <v>500</v>
      </c>
      <c r="F11" s="14">
        <f>ROUND(E11*D11,0)</f>
        <v>8000</v>
      </c>
      <c r="G11" s="14"/>
      <c r="H11" s="18" t="s">
        <v>33</v>
      </c>
    </row>
    <row r="12" ht="71" customHeight="1" spans="1:8">
      <c r="A12" s="13" t="s">
        <v>34</v>
      </c>
      <c r="B12" s="20" t="s">
        <v>35</v>
      </c>
      <c r="C12" s="13" t="s">
        <v>31</v>
      </c>
      <c r="D12" s="13" t="s">
        <v>36</v>
      </c>
      <c r="E12" s="14">
        <v>500</v>
      </c>
      <c r="F12" s="14">
        <f>ROUND(E12*D12,0)</f>
        <v>2000</v>
      </c>
      <c r="G12" s="14"/>
      <c r="H12" s="19"/>
    </row>
    <row r="13" ht="28" customHeight="1" spans="1:8">
      <c r="A13" s="13" t="s">
        <v>37</v>
      </c>
      <c r="B13" s="13" t="s">
        <v>38</v>
      </c>
      <c r="C13" s="13"/>
      <c r="D13" s="13"/>
      <c r="E13" s="14"/>
      <c r="F13" s="14"/>
      <c r="G13" s="14"/>
      <c r="H13" s="15"/>
    </row>
    <row r="14" ht="71" customHeight="1" spans="1:8">
      <c r="A14" s="13" t="s">
        <v>39</v>
      </c>
      <c r="B14" s="20" t="s">
        <v>40</v>
      </c>
      <c r="C14" s="13" t="s">
        <v>21</v>
      </c>
      <c r="D14" s="13" t="s">
        <v>41</v>
      </c>
      <c r="E14" s="14">
        <v>585.41</v>
      </c>
      <c r="F14" s="14">
        <f t="shared" ref="F14:F19" si="0">ROUND(E14*D14,0)</f>
        <v>77742</v>
      </c>
      <c r="G14" s="14"/>
      <c r="H14" s="15" t="s">
        <v>42</v>
      </c>
    </row>
    <row r="15" ht="28" customHeight="1" spans="1:8">
      <c r="A15" s="13" t="s">
        <v>43</v>
      </c>
      <c r="B15" s="13" t="s">
        <v>44</v>
      </c>
      <c r="C15" s="13"/>
      <c r="D15" s="13"/>
      <c r="E15" s="14"/>
      <c r="F15" s="14"/>
      <c r="G15" s="14"/>
      <c r="H15" s="15"/>
    </row>
    <row r="16" ht="71" customHeight="1" spans="1:8">
      <c r="A16" s="13" t="s">
        <v>29</v>
      </c>
      <c r="B16" s="13" t="s">
        <v>45</v>
      </c>
      <c r="C16" s="13" t="s">
        <v>46</v>
      </c>
      <c r="D16" s="13" t="s">
        <v>47</v>
      </c>
      <c r="E16" s="14">
        <v>803.33</v>
      </c>
      <c r="F16" s="14">
        <f t="shared" si="0"/>
        <v>4874</v>
      </c>
      <c r="G16" s="14"/>
      <c r="H16" s="21" t="s">
        <v>48</v>
      </c>
    </row>
    <row r="17" ht="71" customHeight="1" spans="1:8">
      <c r="A17" s="13" t="s">
        <v>34</v>
      </c>
      <c r="B17" s="13" t="s">
        <v>49</v>
      </c>
      <c r="C17" s="13" t="s">
        <v>46</v>
      </c>
      <c r="D17" s="13" t="s">
        <v>50</v>
      </c>
      <c r="E17" s="14">
        <v>803.33</v>
      </c>
      <c r="F17" s="14">
        <f t="shared" si="0"/>
        <v>2394</v>
      </c>
      <c r="G17" s="14"/>
      <c r="H17" s="22"/>
    </row>
    <row r="18" ht="71" customHeight="1" spans="1:8">
      <c r="A18" s="13" t="s">
        <v>51</v>
      </c>
      <c r="B18" s="13" t="s">
        <v>52</v>
      </c>
      <c r="C18" s="13" t="s">
        <v>53</v>
      </c>
      <c r="D18" s="13" t="s">
        <v>54</v>
      </c>
      <c r="E18" s="14">
        <v>4.71</v>
      </c>
      <c r="F18" s="14">
        <f t="shared" si="0"/>
        <v>17309</v>
      </c>
      <c r="G18" s="14"/>
      <c r="H18" s="15" t="s">
        <v>55</v>
      </c>
    </row>
    <row r="19" ht="71" customHeight="1" spans="1:8">
      <c r="A19" s="13" t="s">
        <v>56</v>
      </c>
      <c r="B19" s="13" t="s">
        <v>57</v>
      </c>
      <c r="C19" s="13" t="s">
        <v>58</v>
      </c>
      <c r="D19" s="13" t="s">
        <v>59</v>
      </c>
      <c r="E19" s="14">
        <v>19.18</v>
      </c>
      <c r="F19" s="14">
        <f t="shared" si="0"/>
        <v>4902</v>
      </c>
      <c r="G19" s="14"/>
      <c r="H19" s="15" t="s">
        <v>60</v>
      </c>
    </row>
    <row r="20" ht="28" customHeight="1" spans="1:8">
      <c r="A20" s="13" t="s">
        <v>17</v>
      </c>
      <c r="B20" s="13" t="s">
        <v>61</v>
      </c>
      <c r="C20" s="13" t="s">
        <v>58</v>
      </c>
      <c r="D20" s="13"/>
      <c r="E20" s="14"/>
      <c r="F20" s="14"/>
      <c r="G20" s="14"/>
      <c r="H20" s="15"/>
    </row>
    <row r="21" ht="71" customHeight="1" spans="1:8">
      <c r="A21" s="13" t="s">
        <v>29</v>
      </c>
      <c r="B21" s="20" t="s">
        <v>62</v>
      </c>
      <c r="C21" s="13" t="s">
        <v>58</v>
      </c>
      <c r="D21" s="23">
        <v>214</v>
      </c>
      <c r="E21" s="14">
        <v>11.94</v>
      </c>
      <c r="F21" s="14">
        <f t="shared" ref="F21:F26" si="1">ROUND(E21*D21,0)</f>
        <v>2555</v>
      </c>
      <c r="G21" s="14"/>
      <c r="H21" s="18" t="s">
        <v>63</v>
      </c>
    </row>
    <row r="22" ht="71" customHeight="1" spans="1:8">
      <c r="A22" s="13" t="s">
        <v>34</v>
      </c>
      <c r="B22" s="16" t="s">
        <v>64</v>
      </c>
      <c r="C22" s="13" t="s">
        <v>58</v>
      </c>
      <c r="D22" s="23">
        <v>440.9</v>
      </c>
      <c r="E22" s="14">
        <v>35.83</v>
      </c>
      <c r="F22" s="14">
        <f t="shared" si="1"/>
        <v>15797</v>
      </c>
      <c r="G22" s="14"/>
      <c r="H22" s="19"/>
    </row>
    <row r="23" ht="28" customHeight="1" spans="1:8">
      <c r="A23" s="13" t="s">
        <v>65</v>
      </c>
      <c r="B23" s="13" t="s">
        <v>66</v>
      </c>
      <c r="C23" s="13"/>
      <c r="D23" s="13"/>
      <c r="E23" s="14"/>
      <c r="F23" s="14"/>
      <c r="G23" s="14"/>
      <c r="H23" s="15"/>
    </row>
    <row r="24" ht="71" customHeight="1" spans="1:15">
      <c r="A24" s="13" t="s">
        <v>29</v>
      </c>
      <c r="B24" s="13" t="s">
        <v>66</v>
      </c>
      <c r="C24" s="13" t="s">
        <v>58</v>
      </c>
      <c r="D24" s="13" t="s">
        <v>67</v>
      </c>
      <c r="E24" s="14">
        <v>9.59</v>
      </c>
      <c r="F24" s="14">
        <f t="shared" si="1"/>
        <v>6280</v>
      </c>
      <c r="G24" s="14"/>
      <c r="H24" s="15" t="s">
        <v>68</v>
      </c>
      <c r="M24">
        <f>SUM(H24:L24)</f>
        <v>0</v>
      </c>
      <c r="O24">
        <f>M24*0.02</f>
        <v>0</v>
      </c>
    </row>
    <row r="25" ht="28" customHeight="1" spans="1:8">
      <c r="A25" s="13">
        <v>407</v>
      </c>
      <c r="B25" s="13" t="s">
        <v>69</v>
      </c>
      <c r="C25" s="13"/>
      <c r="D25" s="13"/>
      <c r="E25" s="14"/>
      <c r="F25" s="14"/>
      <c r="G25" s="14"/>
      <c r="H25" s="15"/>
    </row>
    <row r="26" ht="71" customHeight="1" spans="1:15">
      <c r="A26" s="13" t="s">
        <v>29</v>
      </c>
      <c r="B26" s="16" t="s">
        <v>70</v>
      </c>
      <c r="C26" s="13" t="s">
        <v>58</v>
      </c>
      <c r="D26" s="13">
        <v>214</v>
      </c>
      <c r="E26" s="14">
        <v>74.63</v>
      </c>
      <c r="F26" s="14">
        <f t="shared" si="1"/>
        <v>15971</v>
      </c>
      <c r="G26" s="14"/>
      <c r="H26" s="15" t="s">
        <v>71</v>
      </c>
      <c r="M26">
        <f>SUM(H26:L26)</f>
        <v>0</v>
      </c>
      <c r="O26">
        <f>M26*0.02</f>
        <v>0</v>
      </c>
    </row>
    <row r="27" ht="28" customHeight="1" spans="1:8">
      <c r="A27" s="13" t="s">
        <v>72</v>
      </c>
      <c r="B27" s="13" t="s">
        <v>73</v>
      </c>
      <c r="C27" s="13"/>
      <c r="D27" s="13"/>
      <c r="E27" s="14"/>
      <c r="F27" s="14"/>
      <c r="G27" s="14"/>
      <c r="H27" s="15"/>
    </row>
    <row r="28" ht="71" customHeight="1" spans="1:8">
      <c r="A28" s="13" t="s">
        <v>29</v>
      </c>
      <c r="B28" s="20" t="s">
        <v>74</v>
      </c>
      <c r="C28" s="13" t="s">
        <v>75</v>
      </c>
      <c r="D28" s="13" t="s">
        <v>76</v>
      </c>
      <c r="E28" s="14">
        <v>215.82</v>
      </c>
      <c r="F28" s="14">
        <f>ROUND(E28*D28,0)</f>
        <v>52228</v>
      </c>
      <c r="G28" s="14"/>
      <c r="H28" s="15" t="s">
        <v>77</v>
      </c>
    </row>
    <row r="29" ht="71" customHeight="1" spans="1:8">
      <c r="A29" s="24"/>
      <c r="B29" s="14" t="s">
        <v>78</v>
      </c>
      <c r="C29" s="17" t="s">
        <v>14</v>
      </c>
      <c r="D29" s="17">
        <v>1</v>
      </c>
      <c r="E29" s="14">
        <v>4029</v>
      </c>
      <c r="F29" s="14">
        <f>ROUND(E29*D29,0)</f>
        <v>4029</v>
      </c>
      <c r="G29" s="14"/>
      <c r="H29" s="15"/>
    </row>
    <row r="30" ht="71" customHeight="1" spans="1:8">
      <c r="A30" s="24"/>
      <c r="B30" s="14" t="s">
        <v>79</v>
      </c>
      <c r="C30" s="17" t="s">
        <v>80</v>
      </c>
      <c r="D30" s="17">
        <v>1</v>
      </c>
      <c r="E30" s="14">
        <v>35970</v>
      </c>
      <c r="F30" s="14">
        <f>ROUND(E30*D30,0)</f>
        <v>35970</v>
      </c>
      <c r="G30" s="14"/>
      <c r="H30" s="15"/>
    </row>
    <row r="31" ht="30" customHeight="1" spans="1:8">
      <c r="A31" s="17" t="s">
        <v>81</v>
      </c>
      <c r="B31" s="17"/>
      <c r="C31" s="17"/>
      <c r="D31" s="17"/>
      <c r="E31" s="14"/>
      <c r="F31" s="17">
        <f>SUM(F4:F30)</f>
        <v>269139</v>
      </c>
      <c r="G31" s="25"/>
      <c r="H31" s="26"/>
    </row>
  </sheetData>
  <mergeCells count="15">
    <mergeCell ref="A1:H1"/>
    <mergeCell ref="A31:D31"/>
    <mergeCell ref="A2:A3"/>
    <mergeCell ref="B2:B3"/>
    <mergeCell ref="C2:C3"/>
    <mergeCell ref="D2:D3"/>
    <mergeCell ref="E2:E3"/>
    <mergeCell ref="F2:F3"/>
    <mergeCell ref="G2:G3"/>
    <mergeCell ref="G4:G30"/>
    <mergeCell ref="H2:H3"/>
    <mergeCell ref="H8:H9"/>
    <mergeCell ref="H11:H12"/>
    <mergeCell ref="H16:H17"/>
    <mergeCell ref="H21:H22"/>
  </mergeCells>
  <pageMargins left="0.865972222222222" right="0.700694444444445" top="0.751388888888889" bottom="0.984027777777778" header="0.298611111111111" footer="0.550694444444444"/>
  <pageSetup paperSize="8" orientation="landscape" horizontalDpi="600"/>
  <headerFooter>
    <oddFooter>&amp;L&amp;12项目经理部：
合约部：&amp;C&amp;12公司班子会成员：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Y.Z.G</dc:creator>
  <cp:lastModifiedBy>Administrator</cp:lastModifiedBy>
  <dcterms:created xsi:type="dcterms:W3CDTF">2023-05-12T11:15:00Z</dcterms:created>
  <dcterms:modified xsi:type="dcterms:W3CDTF">2025-02-19T03:46:50Z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5CE0986E03AA41EC94DFE959FB435BC7_13</vt:lpwstr>
  </property>
</Properties>
</file>