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桩基" sheetId="1" r:id="rId1"/>
  </sheets>
  <definedNames>
    <definedName name="_0.65_9.5十支盒">#REF!</definedName>
  </definedNames>
  <calcPr calcId="144525"/>
</workbook>
</file>

<file path=xl/calcChain.xml><?xml version="1.0" encoding="utf-8"?>
<calcChain xmlns="http://schemas.openxmlformats.org/spreadsheetml/2006/main">
  <c r="E6" i="1" l="1"/>
  <c r="D6" i="1"/>
  <c r="F6" i="1" s="1"/>
  <c r="E5" i="1"/>
  <c r="D5" i="1"/>
  <c r="F5" i="1" s="1"/>
  <c r="E4" i="1" l="1"/>
  <c r="F4" i="1" s="1"/>
  <c r="F7" i="1" s="1"/>
</calcChain>
</file>

<file path=xl/sharedStrings.xml><?xml version="1.0" encoding="utf-8"?>
<sst xmlns="http://schemas.openxmlformats.org/spreadsheetml/2006/main" count="21" uniqueCount="20">
  <si>
    <t>子目号</t>
  </si>
  <si>
    <t>子目名称</t>
  </si>
  <si>
    <t>单位</t>
  </si>
  <si>
    <t>暂定数量</t>
  </si>
  <si>
    <t>控制单价</t>
  </si>
  <si>
    <t>控制合价</t>
  </si>
  <si>
    <t>工作内容</t>
  </si>
  <si>
    <t>计量规则</t>
  </si>
  <si>
    <t>安全生产费</t>
  </si>
  <si>
    <t>总额</t>
  </si>
  <si>
    <t>作业人员穿戴安全帽、反光衣、安全绳等必要的防护措施，施工现场安全围挡、安全标识标牌、安全锥、爆闪灯等安全设施按甲方、业主、城管大队等相关部门要求设置、维护及转场。施工路段交通指挥、疏导、厢型车辆接送人员上下车等与安全有关的工作内容。</t>
  </si>
  <si>
    <t>本项是在本劳务分包工程量清单各细目综合单价中已包含安全经费的基础上综合考虑再增设的费用。本细目按计量进度支付，各项安全警示标志、导向牌等安全设施安放到位满足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安全标识标牌（尺寸大于1.2m）由甲方提供外，其余所有人工、材料（含安全帽、反光衣、安全标识标牌（尺寸小于1.2m）、安全锥、限速牌、导向牌、警示牌、爆闪灯安全设施的设置、维护、维修需要的小型材料等）、设备（含厢型车辆、、发电机及施工用电设施及甲方提供的安全设施的安装、维护、维修等）等均由乙方提供及实施（安全设施随施工点搬迁的费用等）。甲方提供的安全设施材料由甲方统一购置至指定地点，由乙方根据现场实施情况自行领取，中途产生费用已包含在单价中，不另行计价。本项目严禁使用三轮车、农用车等非乘用车辆接送人员。乙方应对甲方提供的安全设施进行维护、维修，如损耗过大超过10％，则超过的10％的部份由乙方承担费用，甲方将从乙方的计量款中扣除。</t>
  </si>
  <si>
    <t>桩基Φ1.2m（旋挖钻）</t>
  </si>
  <si>
    <t>m</t>
  </si>
  <si>
    <t>场地清理、整平；排水；钢护筒需要安装进入风化层；泥浆池设置；安设护筒及设置开挖钻孔平台；钻机安拆，就位；钻孔、成孔、成孔检查；负责下放钢筋笼、安装声测管；混凝土浇筑；场地（河道含泥浆池泥浆）清理；桩基检测配合等所有与钻孔灌注桩有关的工作内容。由甲方进行围堰。若旋挖钻无法使用则采用冲击钻，单价套用（冲击钻）桩基价格。施工队需要配置一台发电机组，以防止临时停电造成需要连续作业的中断，由临时停电造成的损失由乙方负责。</t>
  </si>
  <si>
    <t>由甲方进行围堰。依据图纸所示桩长，按照不同桩径的桩长以米为单位计量（按设计要求成孔，不分土壤类别，扩孔量已包含在综合单价内，不另行计价。）；计价桩长：桩长为桩底高程至承台底面或系梁底面。对于与桩连为一体的柱式墩台，如无承台或系梁时，则以桩位处原始地面线为分界线，地面线以下部分为灌注桩桩长。 若图纸有标示的，按图纸标示为准；除砼、钢筋由甲方提供外，其余所有材料（含小五金、钢护筒、外接电线电缆、夜间施工照明设备等）、设备（含发电机及施工用电设施、安全防护等）、电费均由乙方提供及实施，费用已含在综合单价中，不另行计量。如旋挖钻无法施工改为冲击钻，所增加的旋挖钻及冲击钻进出场费用已含在综合单价中，不另行计价。</t>
  </si>
  <si>
    <t>桩基Φ1.5m（旋挖钻）</t>
  </si>
  <si>
    <t>合计</t>
  </si>
  <si>
    <t>备注：
    本次招标项目要求施工队必须配备足够的现场技术人员（其中：至少配备1名专业测量技术人员,及至少配备全站仪和水准测量仪器各1台，1名安全员，1名计量工程师，1名劳动专员；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上述因素所产生的费用包含在综合单价内。
    1、以上综合单价均包含税金（乙方须向甲方提供正式的“增值税专用发票”、发票税目为“工程服务”，发票税率为“9%”，若发票税率不为9%时，按照实际税率进行核增或核减)。
    2、上述项目单价已充分考虑本项目的施工特点（如机械使用低、二次装运、行车干扰等可能会出现的窝工和误工等费用），因此在项目实施中不考虑任何原因的费用和工期索赔。
    3、乙方在施工过程中应充分了解当地水系，负责及时满足当地村民灌溉、排水排洪所需。
    4、本工程乙方所开挖的土、石方其所有权归甲方所有，甲方有权对其进行处理及利用于它处，乙方仅只有开挖权没有使用土、石的权力（如乙方需利用于本项目，需征得甲方负责人的同意方能使用），如乙方未征得甲方的同意私自调运出本工区外使用，甲方将在乙方结算款中扣除乙方私自调运出本工区外的土石方费用（按130元/m3×私自运出本工区外土石数量计算得出的费用），乙方应知悉并同意本条款。
    5、上述清单中车辆进出施工现场清洗费用（含社会车辆）已含在综合单价中，不另行计价。</t>
  </si>
  <si>
    <t>横峰县四省交界区域快递物流集散园区通达西大道新建工程
桩基工程劳务分包工程量清单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</si>
</sst>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Red]\(0.00\)"/>
    <numFmt numFmtId="178" formatCode="0.0_ "/>
  </numFmts>
  <fonts count="8" x14ac:knownFonts="1">
    <font>
      <sz val="11"/>
      <color theme="1"/>
      <name val="宋体"/>
      <charset val="134"/>
      <scheme val="minor"/>
    </font>
    <font>
      <sz val="10"/>
      <color theme="1"/>
      <name val="宋体"/>
      <charset val="134"/>
      <scheme val="minor"/>
    </font>
    <font>
      <b/>
      <sz val="14"/>
      <color theme="1"/>
      <name val="宋体"/>
      <charset val="134"/>
      <scheme val="minor"/>
    </font>
    <font>
      <b/>
      <sz val="10"/>
      <color theme="1"/>
      <name val="宋体"/>
      <charset val="134"/>
      <scheme val="minor"/>
    </font>
    <font>
      <sz val="10"/>
      <name val="宋体"/>
      <charset val="134"/>
    </font>
    <font>
      <sz val="10"/>
      <name val="宋体"/>
      <charset val="134"/>
      <scheme val="minor"/>
    </font>
    <font>
      <sz val="9"/>
      <name val="宋体"/>
      <charset val="134"/>
      <scheme val="minor"/>
    </font>
    <font>
      <sz val="12"/>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2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8" fontId="4"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Alignment="1">
      <alignment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4" fillId="0" borderId="1" xfId="1" applyNumberFormat="1" applyFont="1" applyFill="1" applyBorder="1" applyAlignment="1">
      <alignment horizontal="center" vertical="center" wrapText="1"/>
    </xf>
    <xf numFmtId="177" fontId="4" fillId="0" borderId="1" xfId="1" applyNumberFormat="1"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2">
    <cellStyle name="常规" xfId="0" builtinId="0"/>
    <cellStyle name="常规 2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abSelected="1" view="pageLayout" zoomScaleNormal="100" workbookViewId="0">
      <selection activeCell="A8" sqref="A8:H8"/>
    </sheetView>
  </sheetViews>
  <sheetFormatPr defaultColWidth="9" defaultRowHeight="13.5" x14ac:dyDescent="0.15"/>
  <cols>
    <col min="1" max="1" width="6.875" customWidth="1"/>
    <col min="3" max="3" width="7" customWidth="1"/>
    <col min="4" max="4" width="9.375" customWidth="1"/>
    <col min="5" max="5" width="8.875" customWidth="1"/>
    <col min="6" max="6" width="11.375" customWidth="1"/>
    <col min="7" max="7" width="34.625" customWidth="1"/>
    <col min="8" max="8" width="65.625" customWidth="1"/>
  </cols>
  <sheetData>
    <row r="1" spans="1:12" s="1" customFormat="1" ht="39.950000000000003" customHeight="1" x14ac:dyDescent="0.15">
      <c r="A1" s="14" t="s">
        <v>19</v>
      </c>
      <c r="B1" s="14"/>
      <c r="C1" s="14"/>
      <c r="D1" s="15"/>
      <c r="E1" s="14"/>
      <c r="F1" s="14"/>
      <c r="G1" s="16"/>
      <c r="H1" s="16"/>
    </row>
    <row r="2" spans="1:12" s="2" customFormat="1" ht="27.95" customHeight="1" x14ac:dyDescent="0.15">
      <c r="A2" s="20" t="s">
        <v>0</v>
      </c>
      <c r="B2" s="21" t="s">
        <v>1</v>
      </c>
      <c r="C2" s="20" t="s">
        <v>2</v>
      </c>
      <c r="D2" s="22" t="s">
        <v>3</v>
      </c>
      <c r="E2" s="23" t="s">
        <v>4</v>
      </c>
      <c r="F2" s="23" t="s">
        <v>5</v>
      </c>
      <c r="G2" s="25" t="s">
        <v>6</v>
      </c>
      <c r="H2" s="25" t="s">
        <v>7</v>
      </c>
    </row>
    <row r="3" spans="1:12" s="2" customFormat="1" ht="27.95" customHeight="1" x14ac:dyDescent="0.15">
      <c r="A3" s="20"/>
      <c r="B3" s="21"/>
      <c r="C3" s="20"/>
      <c r="D3" s="22"/>
      <c r="E3" s="24"/>
      <c r="F3" s="24"/>
      <c r="G3" s="25"/>
      <c r="H3" s="25"/>
    </row>
    <row r="4" spans="1:12" s="2" customFormat="1" ht="183.75" customHeight="1" x14ac:dyDescent="0.15">
      <c r="A4" s="3"/>
      <c r="B4" s="4" t="s">
        <v>8</v>
      </c>
      <c r="C4" s="4" t="s">
        <v>9</v>
      </c>
      <c r="D4" s="5">
        <v>1</v>
      </c>
      <c r="E4" s="4">
        <f>ROUND(SUM(F5:F6)*0.015,0)</f>
        <v>6895</v>
      </c>
      <c r="F4" s="6">
        <f>ROUND(D4*E4,0)</f>
        <v>6895</v>
      </c>
      <c r="G4" s="4" t="s">
        <v>10</v>
      </c>
      <c r="H4" s="12" t="s">
        <v>11</v>
      </c>
    </row>
    <row r="5" spans="1:12" s="2" customFormat="1" ht="76.5" customHeight="1" x14ac:dyDescent="0.15">
      <c r="A5" s="3">
        <v>405</v>
      </c>
      <c r="B5" s="7" t="s">
        <v>12</v>
      </c>
      <c r="C5" s="4" t="s">
        <v>13</v>
      </c>
      <c r="D5" s="5">
        <f>8*18</f>
        <v>144</v>
      </c>
      <c r="E5" s="4">
        <f>ROUND(((18.88*164.74+42.4*481.27+82.72*627.59)/144+32.06+5000*3/672)*1.085*1.09,2)</f>
        <v>683.81</v>
      </c>
      <c r="F5" s="8">
        <f>ROUND(D5*E5,0)</f>
        <v>98469</v>
      </c>
      <c r="G5" s="26" t="s">
        <v>14</v>
      </c>
      <c r="H5" s="27" t="s">
        <v>15</v>
      </c>
      <c r="I5" s="13"/>
      <c r="J5" s="13"/>
      <c r="K5" s="13"/>
      <c r="L5" s="13"/>
    </row>
    <row r="6" spans="1:12" s="2" customFormat="1" ht="70.5" customHeight="1" x14ac:dyDescent="0.15">
      <c r="A6" s="3">
        <v>405</v>
      </c>
      <c r="B6" s="7" t="s">
        <v>16</v>
      </c>
      <c r="C6" s="4" t="s">
        <v>13</v>
      </c>
      <c r="D6" s="5">
        <f>528-144</f>
        <v>384</v>
      </c>
      <c r="E6" s="4">
        <f>ROUND(((109.096*254.71+85.2*712.93+333.704*878.67)/528+50.09+(5000*3/672))*1.085*1.09,2)</f>
        <v>940.7</v>
      </c>
      <c r="F6" s="8">
        <f>ROUND(D6*E6,0)</f>
        <v>361229</v>
      </c>
      <c r="G6" s="26"/>
      <c r="H6" s="27"/>
      <c r="I6" s="13"/>
      <c r="J6" s="13"/>
      <c r="K6" s="13"/>
      <c r="L6" s="13"/>
    </row>
    <row r="7" spans="1:12" s="1" customFormat="1" ht="22.5" customHeight="1" x14ac:dyDescent="0.15">
      <c r="A7" s="3"/>
      <c r="B7" s="9" t="s">
        <v>17</v>
      </c>
      <c r="C7" s="3"/>
      <c r="D7" s="10"/>
      <c r="E7" s="11"/>
      <c r="F7" s="10">
        <f>F6+F5+F4</f>
        <v>466593</v>
      </c>
      <c r="G7" s="3"/>
      <c r="H7" s="3"/>
    </row>
    <row r="8" spans="1:12" s="2" customFormat="1" ht="132" customHeight="1" x14ac:dyDescent="0.15">
      <c r="A8" s="17" t="s">
        <v>18</v>
      </c>
      <c r="B8" s="18"/>
      <c r="C8" s="18"/>
      <c r="D8" s="18"/>
      <c r="E8" s="18"/>
      <c r="F8" s="18"/>
      <c r="G8" s="18"/>
      <c r="H8" s="19"/>
    </row>
  </sheetData>
  <mergeCells count="12">
    <mergeCell ref="A1:H1"/>
    <mergeCell ref="A8:H8"/>
    <mergeCell ref="A2:A3"/>
    <mergeCell ref="B2:B3"/>
    <mergeCell ref="C2:C3"/>
    <mergeCell ref="D2:D3"/>
    <mergeCell ref="E2:E3"/>
    <mergeCell ref="F2:F3"/>
    <mergeCell ref="G2:G3"/>
    <mergeCell ref="G5:G6"/>
    <mergeCell ref="H2:H3"/>
    <mergeCell ref="H5:H6"/>
  </mergeCells>
  <phoneticPr fontId="6" type="noConversion"/>
  <pageMargins left="0.7" right="0.7" top="0.75" bottom="0.75" header="0.3" footer="0.3"/>
  <pageSetup paperSize="9" scale="83" fitToWidth="0" orientation="landscape" r:id="rId1"/>
  <headerFooter>
    <oddFooter xml:space="preserve">&amp;L法人或委托人签字：                   供应商盖章：&amp;C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桩基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2024-08-05T03:22:20Z</cp:lastPrinted>
  <dcterms:created xsi:type="dcterms:W3CDTF">2024-07-29T09:30:00Z</dcterms:created>
  <dcterms:modified xsi:type="dcterms:W3CDTF">2024-08-05T04:54:15Z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E9A7C538A3704B6884F76C54C9B14B07_11</vt:lpwstr>
  </property>
  <property fmtid="{D5CDD505-2E9C-101B-9397-08002B2CF9AE}" pid="3" name="KSOProductBuildVer">
    <vt:lpwstr>2052-12.1.0.15374</vt:lpwstr>
  </property>
</Properties>
</file>