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4240" windowHeight="12375"/>
  </bookViews>
  <sheets>
    <sheet name="Sheet1" sheetId="1" r:id="rId1"/>
  </sheets>
  <calcPr calcId="144525"/>
</workbook>
</file>

<file path=xl/calcChain.xml><?xml version="1.0" encoding="utf-8"?>
<calcChain xmlns="http://schemas.openxmlformats.org/spreadsheetml/2006/main">
  <c r="F17" i="1" l="1"/>
  <c r="F16" i="1"/>
  <c r="F15" i="1"/>
  <c r="D15" i="1"/>
  <c r="F14" i="1"/>
  <c r="D14" i="1"/>
  <c r="F13" i="1"/>
  <c r="D13" i="1"/>
  <c r="F12" i="1"/>
  <c r="F10" i="1"/>
  <c r="F9" i="1"/>
  <c r="F8" i="1"/>
  <c r="F7" i="1"/>
  <c r="F6" i="1"/>
  <c r="F4" i="1"/>
  <c r="E4" i="1"/>
</calcChain>
</file>

<file path=xl/sharedStrings.xml><?xml version="1.0" encoding="utf-8"?>
<sst xmlns="http://schemas.openxmlformats.org/spreadsheetml/2006/main" count="61" uniqueCount="39">
  <si>
    <t>横峰县四省交界区域快递物流集散园区通达西大道新建工程
盖板涵及盖板通道劳务分包工程量清单</t>
  </si>
  <si>
    <t>子目号</t>
  </si>
  <si>
    <t>子目名称</t>
  </si>
  <si>
    <t>单位</t>
  </si>
  <si>
    <t>暂定数量</t>
  </si>
  <si>
    <t>控制单价</t>
  </si>
  <si>
    <t>控制合价</t>
  </si>
  <si>
    <t>投标单价</t>
  </si>
  <si>
    <t>投标合价</t>
  </si>
  <si>
    <t>劳务承包单价包含工作内容</t>
  </si>
  <si>
    <t>计量规则</t>
  </si>
  <si>
    <t>102-3</t>
  </si>
  <si>
    <t>安全生产费</t>
  </si>
  <si>
    <t>总额</t>
  </si>
  <si>
    <t>现场安全防护设施安装齐全（包括作业人员安全帽、反光衣，施工现场安全围挡、安全标识标牌、安全锥等安全设施设置、维护及转场，洒水降尘，安全锥、限速牌、导向牌、警示牌、爆闪灯、安全网等），施工路段交通指挥、疏导（乙方必须配备至少1名以上安全员）、施工车辆、设备证件齐全、操作人员持证等与安全有关的工作内容。</t>
  </si>
  <si>
    <t>本项是在本劳务分包工程量清单各细目综合单价中已包含安全经费的基础上综合考虑再增设的费用。本细目按计量进度支付，各项安全警示标志、导向牌等安全设施安放到位、施工车辆及设备证件齐全、操作人员持证上岗，满足甲方要求的开工条件后计量支付0.2；其后每次计量支付0.1用于安全设施维护、转场及安全人员等费用，累计计量支付至0.8，乙方全部完工退场后计量支付至0.9，本项目交工验收后计量至1.0。如乙方不配合，不服从业主、监理或甲方管理人员指挥，甲方将另外组织人员实施，费用甲方直接从乙方的安全生产费中扣除，不足部分则从乙方计量款中扣除。除安全围挡、大型安全标识标牌（最小尺寸1.2m以上）由甲方提供外，其余所有人工、材料（含安全设施的设置、维护、维修需要的小型材料等）、设备（含吊车、挖机、发电机及施工用电设施及甲方提供的安全设施的安装、维护、维修等）等均由乙方提供及实施。</t>
  </si>
  <si>
    <t>2m*2m钢筋砼盖板涵（3道）</t>
  </si>
  <si>
    <t>C35盖板预制</t>
  </si>
  <si>
    <t>m3</t>
  </si>
  <si>
    <t>场地清理；排水；支架搭设、预压、盖板（所使用的模板必须为钢模）模板制作、安装、拆除；混凝土浇筑、养护；预制盖板运输、安装等所有与砼台身有关的工作内容。</t>
  </si>
  <si>
    <t>依据图纸所示位置及断面尺寸，并经现场实际验收合格按双方核定的设计（含变更设计）内的数量以立方米为单位计量；除砼由甲方提供外，其余所有人工、材料（含沥青麻絮、钢管支架等）、设备（含吊车、挖机、天泵、地泵、发电机及施工用电设施等）、模板预压、安全防护及交通维护措施等均由乙方提供及实施，费用已含在综合单价中，不另行计量。</t>
  </si>
  <si>
    <t>涵台台身、八字翼墙墙身、一字墙墙身、帽石、支撑梁、护坡道墙身</t>
  </si>
  <si>
    <t>场地清理；排水；模板（所使用的模板必须为钢模）制作、安装、拆除；混凝土浇筑、养护；施工缝、沉降缝设置（沥青麻絮填塞）、处理等所有与砼有关的工作内容。</t>
  </si>
  <si>
    <t>依据图纸所示位置及断面尺寸，并经现场实际验收合格按双方核定的设计（含变更设计）内的数量以立方米为单位计量；除砼由甲方提供外，其余所有人工、材料（含沥青麻絮等）、设备（含吊车、挖机、天泵、地泵、发电机及施工用电设施等）、安全防护及交通维护措施等均由乙方提供及实施，费用已含在综合单价中，不另行计量。</t>
  </si>
  <si>
    <t>涵台基础、八字翼墙基础、一字墙墙基、护坡道墙基</t>
  </si>
  <si>
    <t>场地清理；围堰、排水，基坑支护；基础模板（所使用的模板必须为钢模）制作、安装、拆除；混凝土浇筑、养护；施工缝、沉降缝设置、处理等所有与基础有关的工作内容。</t>
  </si>
  <si>
    <t>依据图纸所示位置及断面尺寸，并经现场实际验收合格按双方核定的设计（含变更设计）内的数量以立方米为单位计量；除砼由甲方提供外，其余所有人工、材料、设备（含吊车、挖机、天泵、地泵、发电机及施工用电设施等）、安全防护及交通维护措施等均由乙方提供及实施，费用已含在综合单价中，不另行计量。</t>
  </si>
  <si>
    <t>涵底铺砌浆砌
片石、M7.5浆砌
片石隔水墙、M7.5浆砌片石铺砌</t>
  </si>
  <si>
    <t>含场地清理；地基平整夯实，断面开挖；片石解小、运输；砂浆拌制、片石砌筑、勾缝、2cm抹面；养护等所有与铺底有关的工作及费用。</t>
  </si>
  <si>
    <t>依据图纸所示位置及断面尺寸，并经现场实际验收合格按双方核定的设计（含变更设计）内的数量以立方米为单位计量；除片石由甲方提供之外，所有人工、材料、设备（含吊车、挖机、发电机及施工用电设施等等）、开挖土方、安全防护设施等均由乙方提供及实施，费用已含在综合单价中，不另行计量。</t>
  </si>
  <si>
    <t>涵顶铺装</t>
  </si>
  <si>
    <t>场地清理；排水；模板制作、安装、拆除；混凝土（所使用的模板必须为钢模）浇筑、养护；施工缝、沉降缝设置（沥青麻絮填塞）、处理等所有与砼有关的工作内容。</t>
  </si>
  <si>
    <t>K1+858.41 4m*4.5m钢筋砼盖板涵通道</t>
  </si>
  <si>
    <t>涵台基础、八字翼墙基础、一字墙墙基、护坡道墙基、挡块、15cm厚砼路面</t>
  </si>
  <si>
    <t>含场地清理；地基平整夯实，断面开挖；片石采购、解小、运输；砂浆拌制、片石砌筑、勾缝、2cm抹面；养护等所有与铺底有关的工作及费用。</t>
  </si>
  <si>
    <t>依据图纸所示位置及断面尺寸，并经现场实际验收合格按双方核定的设计（含变更设计）内的数量以立方米为单位计量；所有人工、材料、设备（含吊车、挖机、发电机及施工用电设施等等）、开挖土方、安全防护设施等均由乙方提供及实施，费用已含在综合单价中，不另行计量。</t>
  </si>
  <si>
    <t>合计</t>
  </si>
  <si>
    <t xml:space="preserve">备注：
    本次招标项目要求施工队必须配备足够的现场技术人员（其中：至少配备1名专业测量技术人员,及至少配备GPS（或全站仪）和水准测量仪器各1台，1名安全员，1名计量工程师，1名劳动专员；如甲方赶工期要求增加设备，乙方必须无条件增加，增加费用已包含在劳务分包工程量清单综合单价中；乙方在施工过程中必须满足当地的水保、环保要求，配备相应的环保设施；各施工队在中标进场前必须提供对劳务及工作人员进行投保，投保险种：无记名，人身意外伤害险，保险额伤亡险不低60万元，伤害险不低于10万元。机动车辆要求必须投保强制性保险和第三责任险（100万元以上）。上述因素所产生的费用包含在综合单价内。
    1、以上综合单价均包含税金（乙方须向甲方提供正式的“增值税专用发票”、发票税目为“工程服务”，发票税率为“9%”，若发票税率不为9%时，按照实际税率进行核增或核减)。
    2、上述项目单价已充分考虑本项目的施工特点（如机械使用低、二次装运、行车干扰等可能会出现的窝工和误工等费用），因此在项目实施中不考虑任何原因的费用和工期索赔。
    3、乙方在施工过程中应充分了解当地水系，负责及时满足当地村民灌溉、排水排洪所需。
    4、本工程乙方所开挖的土、石方其所有权归甲方所有，甲方有权对其进行处理及利用于它处，乙方仅只有开挖权没有使用土、石的权力（如乙方需利用于本项目，需征得甲方负责人的同意方能使用），如乙方未征得甲方的同意私自调运出本工区外使用，甲方将在乙方结算款中扣除乙方私自调运出本工区外的土石方费用（按130元/m3×私自运出本工区外土石数量计算得出的费用），乙方应知悉并同意本条款。
                                          5、上述清单中车辆进出施工现场清洗费用（含社会车辆）已含在综合单价中，不另行计价。                                                                         6、投标人所报投标单价均不得高于控制单价。                      </t>
  </si>
  <si>
    <t>投标单位签字及盖章：</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</si>
</sst>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8" formatCode="_ [$€-2]* #,##0.00_ ;_ [$€-2]* \-#,##0.00_ ;_ [$€-2]* &quot;-&quot;??_ "/>
    <numFmt numFmtId="179" formatCode="0.00_ "/>
  </numFmts>
  <fonts count="10" x14ac:knownFonts="1">
    <font>
      <sz val="11"/>
      <color theme="1"/>
      <name val="宋体"/>
      <charset val="134"/>
      <scheme val="minor"/>
    </font>
    <font>
      <b/>
      <sz val="14"/>
      <color indexed="8"/>
      <name val="宋体"/>
      <charset val="134"/>
    </font>
    <font>
      <b/>
      <sz val="10"/>
      <color indexed="8"/>
      <name val="新宋体"/>
      <charset val="134"/>
    </font>
    <font>
      <sz val="10"/>
      <color indexed="8"/>
      <name val="新宋体"/>
      <charset val="134"/>
    </font>
    <font>
      <sz val="10"/>
      <color indexed="8"/>
      <name val="宋体"/>
      <charset val="134"/>
    </font>
    <font>
      <sz val="8"/>
      <color indexed="8"/>
      <name val="宋体"/>
      <charset val="134"/>
    </font>
    <font>
      <sz val="8"/>
      <color rgb="FF000000"/>
      <name val="宋体"/>
      <charset val="134"/>
    </font>
    <font>
      <sz val="9"/>
      <color theme="1"/>
      <name val="宋体"/>
      <charset val="134"/>
      <scheme val="minor"/>
    </font>
    <font>
      <sz val="11"/>
      <color theme="1"/>
      <name val="宋体"/>
      <charset val="134"/>
      <scheme val="minor"/>
    </font>
    <font>
      <sz val="9"/>
      <name val="宋体"/>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s>
  <cellStyleXfs count="4">
    <xf numFmtId="0" fontId="0" fillId="0" borderId="0">
      <alignment vertical="center"/>
    </xf>
    <xf numFmtId="0" fontId="8" fillId="0" borderId="0">
      <alignment vertical="center"/>
    </xf>
    <xf numFmtId="0" fontId="8" fillId="0" borderId="0">
      <alignment vertical="center"/>
    </xf>
    <xf numFmtId="178" fontId="8" fillId="0" borderId="0">
      <alignment vertical="center"/>
    </xf>
  </cellStyleXfs>
  <cellXfs count="29">
    <xf numFmtId="0" fontId="0" fillId="0" borderId="0" xfId="0">
      <alignment vertical="center"/>
    </xf>
    <xf numFmtId="0" fontId="0" fillId="0" borderId="0" xfId="0" applyAlignment="1">
      <alignmen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2" applyFont="1" applyFill="1" applyBorder="1" applyAlignment="1">
      <alignment horizontal="center" vertical="center" wrapText="1"/>
    </xf>
    <xf numFmtId="179" fontId="4" fillId="0" borderId="1" xfId="2"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5" fillId="0" borderId="1" xfId="2"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4" fillId="0" borderId="1" xfId="0" applyFont="1" applyFill="1" applyBorder="1" applyAlignment="1">
      <alignment horizontal="centerContinuous" vertical="center" wrapText="1" shrinkToFit="1"/>
    </xf>
    <xf numFmtId="179" fontId="4" fillId="2" borderId="1" xfId="0" applyNumberFormat="1" applyFont="1" applyFill="1" applyBorder="1" applyAlignment="1">
      <alignment horizontal="center" vertical="center"/>
    </xf>
    <xf numFmtId="0" fontId="5" fillId="2" borderId="1" xfId="0" applyFont="1" applyFill="1" applyBorder="1" applyAlignment="1">
      <alignment vertical="center" wrapText="1" shrinkToFit="1"/>
    </xf>
    <xf numFmtId="0" fontId="5" fillId="2" borderId="1" xfId="0" applyFont="1" applyFill="1" applyBorder="1" applyAlignment="1">
      <alignment horizontal="center" vertical="center" wrapText="1" shrinkToFit="1"/>
    </xf>
    <xf numFmtId="179" fontId="4" fillId="2" borderId="1" xfId="3" applyNumberFormat="1" applyFont="1" applyFill="1" applyBorder="1" applyAlignment="1">
      <alignment horizontal="center" vertical="center" wrapText="1"/>
    </xf>
    <xf numFmtId="0" fontId="5" fillId="2" borderId="4" xfId="0" applyFont="1" applyFill="1" applyBorder="1" applyAlignment="1">
      <alignment horizontal="center" vertical="center" wrapText="1" shrinkToFit="1"/>
    </xf>
    <xf numFmtId="0" fontId="0" fillId="0" borderId="1" xfId="0" applyFill="1" applyBorder="1" applyAlignment="1">
      <alignment horizontal="center" vertical="center" wrapText="1"/>
    </xf>
    <xf numFmtId="179" fontId="4" fillId="2" borderId="1" xfId="0" applyNumberFormat="1"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0" fillId="2" borderId="1" xfId="0" applyFill="1" applyBorder="1" applyAlignment="1">
      <alignment horizontal="center" vertical="center" wrapText="1"/>
    </xf>
    <xf numFmtId="0" fontId="5" fillId="0" borderId="1" xfId="1" applyFont="1" applyFill="1" applyBorder="1" applyAlignment="1">
      <alignment horizontal="center" vertical="center" wrapText="1"/>
    </xf>
    <xf numFmtId="0" fontId="1" fillId="0" borderId="0" xfId="0" applyFont="1" applyFill="1" applyBorder="1" applyAlignment="1">
      <alignment horizontal="center" vertical="center" wrapText="1"/>
    </xf>
    <xf numFmtId="179" fontId="1" fillId="2" borderId="0"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4">
    <cellStyle name="常规" xfId="0" builtinId="0"/>
    <cellStyle name="常规 10" xfId="1"/>
    <cellStyle name="常规 10 2 2 2 3 3 2" xfId="3"/>
    <cellStyle name="常规 5" xfId="2"/>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tabSelected="1" topLeftCell="A13" zoomScale="115" zoomScaleNormal="115" workbookViewId="0">
      <selection activeCell="I28" sqref="I28"/>
    </sheetView>
  </sheetViews>
  <sheetFormatPr defaultColWidth="9" defaultRowHeight="13.5" x14ac:dyDescent="0.15"/>
  <cols>
    <col min="2" max="2" width="13.75" customWidth="1"/>
    <col min="3" max="3" width="5.5" customWidth="1"/>
    <col min="5" max="5" width="9.625"/>
    <col min="6" max="6" width="9.25"/>
    <col min="7" max="8" width="9.625" customWidth="1"/>
    <col min="9" max="10" width="37.125" customWidth="1"/>
    <col min="14" max="15" width="12.875"/>
  </cols>
  <sheetData>
    <row r="1" spans="1:10" ht="38.1" customHeight="1" x14ac:dyDescent="0.15">
      <c r="A1" s="20" t="s">
        <v>0</v>
      </c>
      <c r="B1" s="20"/>
      <c r="C1" s="20"/>
      <c r="D1" s="20"/>
      <c r="E1" s="21"/>
      <c r="F1" s="21"/>
      <c r="G1" s="22"/>
      <c r="H1" s="22"/>
      <c r="I1" s="22"/>
      <c r="J1" s="22"/>
    </row>
    <row r="2" spans="1:10" x14ac:dyDescent="0.15">
      <c r="A2" s="25" t="s">
        <v>1</v>
      </c>
      <c r="B2" s="25" t="s">
        <v>2</v>
      </c>
      <c r="C2" s="25" t="s">
        <v>3</v>
      </c>
      <c r="D2" s="25" t="s">
        <v>4</v>
      </c>
      <c r="E2" s="25" t="s">
        <v>5</v>
      </c>
      <c r="F2" s="25" t="s">
        <v>6</v>
      </c>
      <c r="G2" s="26" t="s">
        <v>7</v>
      </c>
      <c r="H2" s="26" t="s">
        <v>8</v>
      </c>
      <c r="I2" s="25" t="s">
        <v>9</v>
      </c>
      <c r="J2" s="25" t="s">
        <v>10</v>
      </c>
    </row>
    <row r="3" spans="1:10" x14ac:dyDescent="0.15">
      <c r="A3" s="26"/>
      <c r="B3" s="26"/>
      <c r="C3" s="26"/>
      <c r="D3" s="26"/>
      <c r="E3" s="26"/>
      <c r="F3" s="26"/>
      <c r="G3" s="27"/>
      <c r="H3" s="27"/>
      <c r="I3" s="26"/>
      <c r="J3" s="26"/>
    </row>
    <row r="4" spans="1:10" ht="157.5" x14ac:dyDescent="0.15">
      <c r="A4" s="2" t="s">
        <v>11</v>
      </c>
      <c r="B4" s="3" t="s">
        <v>12</v>
      </c>
      <c r="C4" s="4" t="s">
        <v>13</v>
      </c>
      <c r="D4" s="4">
        <v>1</v>
      </c>
      <c r="E4" s="5">
        <f>(F6+F7+F8+F10+F12+F13+F14+F16+F9+F15)*0.015</f>
        <v>7359.99</v>
      </c>
      <c r="F4" s="6">
        <f>ROUND(E4*D4,0)</f>
        <v>7360</v>
      </c>
      <c r="G4" s="7"/>
      <c r="H4" s="7"/>
      <c r="I4" s="7" t="s">
        <v>14</v>
      </c>
      <c r="J4" s="19" t="s">
        <v>15</v>
      </c>
    </row>
    <row r="5" spans="1:10" x14ac:dyDescent="0.15">
      <c r="A5" s="23" t="s">
        <v>16</v>
      </c>
      <c r="B5" s="23"/>
      <c r="C5" s="23"/>
      <c r="D5" s="9"/>
      <c r="E5" s="10"/>
      <c r="F5" s="10"/>
      <c r="G5" s="11"/>
      <c r="H5" s="11"/>
      <c r="I5" s="11"/>
      <c r="J5" s="11"/>
    </row>
    <row r="6" spans="1:10" ht="73.5" x14ac:dyDescent="0.15">
      <c r="A6" s="23"/>
      <c r="B6" s="8" t="s">
        <v>17</v>
      </c>
      <c r="C6" s="8" t="s">
        <v>18</v>
      </c>
      <c r="D6" s="8">
        <v>97.5</v>
      </c>
      <c r="E6" s="10">
        <v>273.75</v>
      </c>
      <c r="F6" s="6">
        <f>ROUND(E6*D6,0)</f>
        <v>26691</v>
      </c>
      <c r="G6" s="12"/>
      <c r="H6" s="12"/>
      <c r="I6" s="12" t="s">
        <v>19</v>
      </c>
      <c r="J6" s="12" t="s">
        <v>20</v>
      </c>
    </row>
    <row r="7" spans="1:10" ht="63" x14ac:dyDescent="0.15">
      <c r="A7" s="23"/>
      <c r="B7" s="8" t="s">
        <v>21</v>
      </c>
      <c r="C7" s="8" t="s">
        <v>18</v>
      </c>
      <c r="D7" s="8">
        <v>691.32</v>
      </c>
      <c r="E7" s="10">
        <v>266.68047910000001</v>
      </c>
      <c r="F7" s="6">
        <f>ROUND(E7*D7,0)</f>
        <v>184362</v>
      </c>
      <c r="G7" s="12"/>
      <c r="H7" s="12"/>
      <c r="I7" s="12" t="s">
        <v>22</v>
      </c>
      <c r="J7" s="12" t="s">
        <v>23</v>
      </c>
    </row>
    <row r="8" spans="1:10" ht="63" x14ac:dyDescent="0.15">
      <c r="A8" s="23"/>
      <c r="B8" s="8" t="s">
        <v>24</v>
      </c>
      <c r="C8" s="8" t="s">
        <v>18</v>
      </c>
      <c r="D8" s="8">
        <v>670.74</v>
      </c>
      <c r="E8" s="10">
        <v>124.26</v>
      </c>
      <c r="F8" s="6">
        <f>ROUND(E8*D8,0)</f>
        <v>83346</v>
      </c>
      <c r="G8" s="12"/>
      <c r="H8" s="12"/>
      <c r="I8" s="12" t="s">
        <v>25</v>
      </c>
      <c r="J8" s="12" t="s">
        <v>26</v>
      </c>
    </row>
    <row r="9" spans="1:10" ht="63" x14ac:dyDescent="0.15">
      <c r="A9" s="23"/>
      <c r="B9" s="8" t="s">
        <v>27</v>
      </c>
      <c r="C9" s="8" t="s">
        <v>18</v>
      </c>
      <c r="D9" s="8">
        <v>164.27</v>
      </c>
      <c r="E9" s="13">
        <v>254.04</v>
      </c>
      <c r="F9" s="6">
        <f>ROUND(E9*D9,0)</f>
        <v>41731</v>
      </c>
      <c r="G9" s="14"/>
      <c r="H9" s="14"/>
      <c r="I9" s="14" t="s">
        <v>28</v>
      </c>
      <c r="J9" s="12" t="s">
        <v>29</v>
      </c>
    </row>
    <row r="10" spans="1:10" ht="63" x14ac:dyDescent="0.15">
      <c r="A10" s="23"/>
      <c r="B10" s="8" t="s">
        <v>30</v>
      </c>
      <c r="C10" s="8" t="s">
        <v>18</v>
      </c>
      <c r="D10" s="8">
        <v>56.9</v>
      </c>
      <c r="E10" s="10">
        <v>139.16</v>
      </c>
      <c r="F10" s="6">
        <f>ROUND(E10*D10,0)</f>
        <v>7918</v>
      </c>
      <c r="G10" s="12"/>
      <c r="H10" s="12"/>
      <c r="I10" s="12" t="s">
        <v>31</v>
      </c>
      <c r="J10" s="12" t="s">
        <v>23</v>
      </c>
    </row>
    <row r="11" spans="1:10" ht="15" customHeight="1" x14ac:dyDescent="0.15">
      <c r="A11" s="24" t="s">
        <v>32</v>
      </c>
      <c r="B11" s="23"/>
      <c r="C11" s="23"/>
      <c r="D11" s="9"/>
      <c r="E11" s="10"/>
      <c r="F11" s="10"/>
      <c r="G11" s="11"/>
      <c r="H11" s="11"/>
      <c r="I11" s="11"/>
      <c r="J11" s="11"/>
    </row>
    <row r="12" spans="1:10" ht="73.5" x14ac:dyDescent="0.15">
      <c r="A12" s="23"/>
      <c r="B12" s="8" t="s">
        <v>17</v>
      </c>
      <c r="C12" s="8" t="s">
        <v>18</v>
      </c>
      <c r="D12" s="8">
        <v>46.24</v>
      </c>
      <c r="E12" s="10">
        <v>273.75</v>
      </c>
      <c r="F12" s="6">
        <f>ROUND(E12*D12,0)</f>
        <v>12658</v>
      </c>
      <c r="G12" s="12"/>
      <c r="H12" s="12"/>
      <c r="I12" s="12" t="s">
        <v>19</v>
      </c>
      <c r="J12" s="12" t="s">
        <v>20</v>
      </c>
    </row>
    <row r="13" spans="1:10" ht="63" x14ac:dyDescent="0.15">
      <c r="A13" s="23"/>
      <c r="B13" s="8" t="s">
        <v>21</v>
      </c>
      <c r="C13" s="8" t="s">
        <v>18</v>
      </c>
      <c r="D13" s="8">
        <f>108.46+85.05+3.32+19.58+34.26</f>
        <v>250.67</v>
      </c>
      <c r="E13" s="10">
        <v>261.35973675000002</v>
      </c>
      <c r="F13" s="6">
        <f>ROUND(E13*D13,0)</f>
        <v>65515</v>
      </c>
      <c r="G13" s="12"/>
      <c r="H13" s="12"/>
      <c r="I13" s="12" t="s">
        <v>22</v>
      </c>
      <c r="J13" s="12" t="s">
        <v>23</v>
      </c>
    </row>
    <row r="14" spans="1:10" ht="63" x14ac:dyDescent="0.15">
      <c r="A14" s="23"/>
      <c r="B14" s="8" t="s">
        <v>33</v>
      </c>
      <c r="C14" s="8" t="s">
        <v>18</v>
      </c>
      <c r="D14" s="8">
        <f>259.38+8.35</f>
        <v>267.73</v>
      </c>
      <c r="E14" s="10">
        <v>124.26</v>
      </c>
      <c r="F14" s="6">
        <f>ROUND(E14*D14,0)</f>
        <v>33268</v>
      </c>
      <c r="G14" s="12"/>
      <c r="H14" s="12"/>
      <c r="I14" s="12" t="s">
        <v>25</v>
      </c>
      <c r="J14" s="12" t="s">
        <v>26</v>
      </c>
    </row>
    <row r="15" spans="1:10" ht="60" x14ac:dyDescent="0.15">
      <c r="A15" s="23"/>
      <c r="B15" s="8" t="s">
        <v>27</v>
      </c>
      <c r="C15" s="8" t="s">
        <v>18</v>
      </c>
      <c r="D15" s="8">
        <f>64.47+64.47</f>
        <v>128.94</v>
      </c>
      <c r="E15" s="13">
        <v>254.04</v>
      </c>
      <c r="F15" s="6">
        <f>ROUND(E15*D15,0)</f>
        <v>32756</v>
      </c>
      <c r="G15" s="14"/>
      <c r="H15" s="14"/>
      <c r="I15" s="14" t="s">
        <v>34</v>
      </c>
      <c r="J15" s="12" t="s">
        <v>35</v>
      </c>
    </row>
    <row r="16" spans="1:10" ht="63" x14ac:dyDescent="0.15">
      <c r="A16" s="23"/>
      <c r="B16" s="8" t="s">
        <v>30</v>
      </c>
      <c r="C16" s="8" t="s">
        <v>18</v>
      </c>
      <c r="D16" s="8">
        <v>17.399999999999999</v>
      </c>
      <c r="E16" s="10">
        <v>139.16</v>
      </c>
      <c r="F16" s="6">
        <f>ROUND(E16*D16,0)</f>
        <v>2421</v>
      </c>
      <c r="G16" s="12"/>
      <c r="H16" s="12"/>
      <c r="I16" s="12" t="s">
        <v>22</v>
      </c>
      <c r="J16" s="12" t="s">
        <v>23</v>
      </c>
    </row>
    <row r="17" spans="1:10" x14ac:dyDescent="0.15">
      <c r="A17" s="15"/>
      <c r="B17" s="15" t="s">
        <v>36</v>
      </c>
      <c r="C17" s="15"/>
      <c r="D17" s="15"/>
      <c r="E17" s="16"/>
      <c r="F17" s="17">
        <f>SUM(F4:F16)</f>
        <v>498026</v>
      </c>
      <c r="G17" s="18"/>
      <c r="H17" s="18"/>
      <c r="I17" s="18"/>
      <c r="J17" s="18"/>
    </row>
    <row r="18" spans="1:10" s="1" customFormat="1" ht="54" customHeight="1" x14ac:dyDescent="0.15">
      <c r="A18" s="28" t="s">
        <v>37</v>
      </c>
      <c r="B18" s="28"/>
      <c r="C18" s="28"/>
      <c r="D18" s="28"/>
      <c r="E18" s="28"/>
      <c r="F18" s="28"/>
      <c r="G18" s="28"/>
      <c r="H18" s="28"/>
      <c r="I18" s="28"/>
      <c r="J18" s="28"/>
    </row>
    <row r="19" spans="1:10" s="1" customFormat="1" ht="54" customHeight="1" x14ac:dyDescent="0.15">
      <c r="A19" s="28"/>
      <c r="B19" s="28"/>
      <c r="C19" s="28"/>
      <c r="D19" s="28"/>
      <c r="E19" s="28"/>
      <c r="F19" s="28"/>
      <c r="G19" s="28"/>
      <c r="H19" s="28"/>
      <c r="I19" s="28"/>
      <c r="J19" s="28"/>
    </row>
    <row r="20" spans="1:10" s="1" customFormat="1" ht="54" customHeight="1" x14ac:dyDescent="0.15">
      <c r="A20" s="28"/>
      <c r="B20" s="28"/>
      <c r="C20" s="28"/>
      <c r="D20" s="28"/>
      <c r="E20" s="28"/>
      <c r="F20" s="28"/>
      <c r="G20" s="28"/>
      <c r="H20" s="28"/>
      <c r="I20" s="28"/>
      <c r="J20" s="28"/>
    </row>
    <row r="21" spans="1:10" x14ac:dyDescent="0.15">
      <c r="B21" t="s">
        <v>38</v>
      </c>
    </row>
  </sheetData>
  <mergeCells count="16">
    <mergeCell ref="A18:J20"/>
    <mergeCell ref="A12:A16"/>
    <mergeCell ref="B2:B3"/>
    <mergeCell ref="C2:C3"/>
    <mergeCell ref="D2:D3"/>
    <mergeCell ref="E2:E3"/>
    <mergeCell ref="A1:J1"/>
    <mergeCell ref="A5:C5"/>
    <mergeCell ref="A11:C11"/>
    <mergeCell ref="A2:A3"/>
    <mergeCell ref="A6:A10"/>
    <mergeCell ref="F2:F3"/>
    <mergeCell ref="G2:G3"/>
    <mergeCell ref="H2:H3"/>
    <mergeCell ref="I2:I3"/>
    <mergeCell ref="J2:J3"/>
  </mergeCells>
  <phoneticPr fontId="9" type="noConversion"/>
  <pageMargins left="0.75" right="0.75" top="1" bottom="1" header="0.5" footer="0.5"/>
  <pageSetup paperSize="9" scale="88"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33902</dc:creator>
  <cp:lastModifiedBy>Administrator</cp:lastModifiedBy>
  <dcterms:created xsi:type="dcterms:W3CDTF">2024-05-19T11:57:00Z</dcterms:created>
  <dcterms:modified xsi:type="dcterms:W3CDTF">2024-05-28T09:21:31Z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421FD971258E45D5BAC055ABF8917D97_13</vt:lpwstr>
  </property>
  <property fmtid="{D5CDD505-2E9C-101B-9397-08002B2CF9AE}" pid="3" name="KSOProductBuildVer">
    <vt:lpwstr>2052-12.1.0.15374</vt:lpwstr>
  </property>
</Properties>
</file>